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780" activeTab="0"/>
  </bookViews>
  <sheets>
    <sheet name="Abrechnung" sheetId="1" r:id="rId1"/>
    <sheet name="Änderungshistorie" sheetId="2" r:id="rId2"/>
  </sheets>
  <definedNames/>
  <calcPr fullCalcOnLoad="1"/>
</workbook>
</file>

<file path=xl/sharedStrings.xml><?xml version="1.0" encoding="utf-8"?>
<sst xmlns="http://schemas.openxmlformats.org/spreadsheetml/2006/main" count="77" uniqueCount="54">
  <si>
    <t>Turnverein 1858 e.V. Kaufbeuren</t>
  </si>
  <si>
    <t xml:space="preserve">Abrechnung Trainer-Honorar für </t>
  </si>
  <si>
    <t>. Quartal</t>
  </si>
  <si>
    <t>Name:</t>
  </si>
  <si>
    <t>Mustermann</t>
  </si>
  <si>
    <t>Vorname:</t>
  </si>
  <si>
    <t>Bank:</t>
  </si>
  <si>
    <t>Datum</t>
  </si>
  <si>
    <t>Gruppe</t>
  </si>
  <si>
    <t>Uhrzeit</t>
  </si>
  <si>
    <t>Zeit-</t>
  </si>
  <si>
    <t>Nr.</t>
  </si>
  <si>
    <t>Beginn</t>
  </si>
  <si>
    <t>Ende</t>
  </si>
  <si>
    <t>einh.</t>
  </si>
  <si>
    <t>Summe Zeiteinheiten</t>
  </si>
  <si>
    <t>Abteilung</t>
  </si>
  <si>
    <t>Ort/Halle</t>
  </si>
  <si>
    <t>1</t>
  </si>
  <si>
    <t>2</t>
  </si>
  <si>
    <t>3</t>
  </si>
  <si>
    <t>4</t>
  </si>
  <si>
    <t>In Übersicht eingetragen (TVK)</t>
  </si>
  <si>
    <t>zur Zahlung angewiesen (TVK)</t>
  </si>
  <si>
    <t xml:space="preserve"> Betrag je Zeiteinheit:</t>
  </si>
  <si>
    <t xml:space="preserve"> Zeiteinheiten gesamt:</t>
  </si>
  <si>
    <t xml:space="preserve"> Gesamtbetrag:</t>
  </si>
  <si>
    <t>Datum, Unterschrift Abteilungsleiter</t>
  </si>
  <si>
    <t>Datum, Unterschrift Trainer</t>
  </si>
  <si>
    <t>Änderung</t>
  </si>
  <si>
    <t>Version</t>
  </si>
  <si>
    <t>E10</t>
  </si>
  <si>
    <t>Erste veröffentlichte Version</t>
  </si>
  <si>
    <t>E11</t>
  </si>
  <si>
    <r>
      <t>Korrektur:</t>
    </r>
    <r>
      <rPr>
        <sz val="10"/>
        <rFont val="Arial"/>
        <family val="0"/>
      </rPr>
      <t xml:space="preserve"> Zur Differenz der eingegebenen Zeiten wird eine Sekunde dazugezählt.</t>
    </r>
  </si>
  <si>
    <r>
      <t>Fehlerbeschreibung</t>
    </r>
    <r>
      <rPr>
        <sz val="10"/>
        <rFont val="Arial"/>
        <family val="0"/>
      </rPr>
      <t xml:space="preserve">: z.B. von 20-22 Uhr oder von 17:45 -19:45 Uhr werden nur 7 statt 8 Zeiteinheiten berechnet. </t>
    </r>
  </si>
  <si>
    <t xml:space="preserve">Version: </t>
  </si>
  <si>
    <t>E12</t>
  </si>
  <si>
    <r>
      <t>Fehlerbeschreibung</t>
    </r>
    <r>
      <rPr>
        <sz val="10"/>
        <rFont val="Arial"/>
        <family val="0"/>
      </rPr>
      <t>: z.B. im ersten Monat werden 3 Zeiten nicht berechnet</t>
    </r>
  </si>
  <si>
    <r>
      <t>Ursache:</t>
    </r>
    <r>
      <rPr>
        <sz val="10"/>
        <rFont val="Arial"/>
        <family val="0"/>
      </rPr>
      <t xml:space="preserve"> Formel in Berechnungszeile fehlt </t>
    </r>
  </si>
  <si>
    <r>
      <t>Korrektur:</t>
    </r>
    <r>
      <rPr>
        <sz val="10"/>
        <rFont val="Arial"/>
        <family val="0"/>
      </rPr>
      <t xml:space="preserve"> Formel eingefügt</t>
    </r>
  </si>
  <si>
    <t>E13</t>
  </si>
  <si>
    <r>
      <t>Fehlerbeschreibung</t>
    </r>
    <r>
      <rPr>
        <sz val="10"/>
        <rFont val="Arial"/>
        <family val="0"/>
      </rPr>
      <t>: beim 31. in der ersten Spalte wird falscher Wochentag angezeigt.</t>
    </r>
  </si>
  <si>
    <r>
      <t>Ursache:</t>
    </r>
    <r>
      <rPr>
        <sz val="10"/>
        <rFont val="Arial"/>
        <family val="0"/>
      </rPr>
      <t xml:space="preserve"> Formel bezieht sich auf falsche Spalte</t>
    </r>
  </si>
  <si>
    <r>
      <t>Korrektur:</t>
    </r>
    <r>
      <rPr>
        <sz val="10"/>
        <rFont val="Arial"/>
        <family val="0"/>
      </rPr>
      <t xml:space="preserve"> Formel berichtigt</t>
    </r>
  </si>
  <si>
    <r>
      <t>Ursache:</t>
    </r>
    <r>
      <rPr>
        <sz val="10"/>
        <rFont val="Arial"/>
        <family val="0"/>
      </rPr>
      <t xml:space="preserve"> Rechenungenauigkeiten Excel bei der Umrechnung von Zeiteinheiten. </t>
    </r>
  </si>
  <si>
    <t>IBAN:</t>
  </si>
  <si>
    <t>BIC:</t>
  </si>
  <si>
    <t>DE12123456781234567890</t>
  </si>
  <si>
    <t>BBBBDEOOFFF</t>
  </si>
  <si>
    <t>XY-Bank</t>
  </si>
  <si>
    <t>E14</t>
  </si>
  <si>
    <t>Max</t>
  </si>
  <si>
    <t>Einführung IBAN und BIC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</si>
</sst>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m\ yyyy;@"/>
    <numFmt numFmtId="165" formatCode="[$-407]ddd\ dd/"/>
    <numFmt numFmtId="166" formatCode="#,##0.00\ &quot;€&quot;"/>
    <numFmt numFmtId="167" formatCode="[$-407]dddd\,\ d\.\ mmmm\ yyyy"/>
    <numFmt numFmtId="168" formatCode="h:mm;@"/>
  </numFmts>
  <fonts count="44">
    <font>
      <sz val="10"/>
      <name val="Arial"/>
      <family val="0"/>
    </font>
    <font>
      <sz val="10"/>
      <name val="Courier New"/>
      <family val="3"/>
    </font>
    <font>
      <sz val="16"/>
      <name val="Courier New"/>
      <family val="3"/>
    </font>
    <font>
      <b/>
      <sz val="10"/>
      <name val="Arial"/>
      <family val="2"/>
    </font>
    <font>
      <b/>
      <sz val="12"/>
      <name val="Courier New"/>
      <family val="3"/>
    </font>
    <font>
      <b/>
      <sz val="14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3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4" fillId="33" borderId="0" xfId="0" applyNumberFormat="1" applyFont="1" applyFill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33" borderId="20" xfId="0" applyNumberFormat="1" applyFont="1" applyFill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68" fontId="1" fillId="33" borderId="10" xfId="0" applyNumberFormat="1" applyFont="1" applyFill="1" applyBorder="1" applyAlignment="1" applyProtection="1">
      <alignment/>
      <protection locked="0"/>
    </xf>
    <xf numFmtId="49" fontId="1" fillId="33" borderId="2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9" fillId="33" borderId="22" xfId="0" applyNumberFormat="1" applyFont="1" applyFill="1" applyBorder="1" applyAlignment="1" applyProtection="1">
      <alignment/>
      <protection locked="0"/>
    </xf>
    <xf numFmtId="49" fontId="9" fillId="0" borderId="24" xfId="0" applyNumberFormat="1" applyFont="1" applyBorder="1" applyAlignment="1" applyProtection="1">
      <alignment/>
      <protection locked="0"/>
    </xf>
    <xf numFmtId="49" fontId="1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49" fontId="7" fillId="0" borderId="26" xfId="0" applyNumberFormat="1" applyFon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/>
    </xf>
    <xf numFmtId="49" fontId="0" fillId="0" borderId="22" xfId="0" applyNumberFormat="1" applyBorder="1" applyAlignment="1">
      <alignment vertical="center"/>
    </xf>
    <xf numFmtId="49" fontId="0" fillId="0" borderId="24" xfId="0" applyNumberForma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166" fontId="1" fillId="33" borderId="0" xfId="0" applyNumberFormat="1" applyFont="1" applyFill="1" applyAlignment="1" applyProtection="1">
      <alignment/>
      <protection locked="0"/>
    </xf>
    <xf numFmtId="166" fontId="0" fillId="33" borderId="0" xfId="0" applyNumberFormat="1" applyFill="1" applyAlignment="1" applyProtection="1">
      <alignment/>
      <protection locked="0"/>
    </xf>
    <xf numFmtId="49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33" borderId="20" xfId="0" applyNumberFormat="1" applyFont="1" applyFill="1" applyBorder="1" applyAlignment="1" applyProtection="1">
      <alignment/>
      <protection locked="0"/>
    </xf>
    <xf numFmtId="166" fontId="8" fillId="0" borderId="0" xfId="0" applyNumberFormat="1" applyFont="1" applyAlignment="1">
      <alignment/>
    </xf>
    <xf numFmtId="49" fontId="9" fillId="33" borderId="36" xfId="0" applyNumberFormat="1" applyFont="1" applyFill="1" applyBorder="1" applyAlignment="1" applyProtection="1">
      <alignment/>
      <protection locked="0"/>
    </xf>
    <xf numFmtId="49" fontId="9" fillId="0" borderId="37" xfId="0" applyNumberFormat="1" applyFont="1" applyBorder="1" applyAlignment="1" applyProtection="1">
      <alignment/>
      <protection locked="0"/>
    </xf>
    <xf numFmtId="49" fontId="8" fillId="0" borderId="25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1" fillId="0" borderId="0" xfId="0" applyNumberFormat="1" applyFont="1" applyAlignment="1">
      <alignment horizontal="right"/>
    </xf>
    <xf numFmtId="49" fontId="0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6" fillId="0" borderId="38" xfId="0" applyNumberFormat="1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38" xfId="0" applyBorder="1" applyAlignment="1">
      <alignment horizontal="center" vertical="top"/>
    </xf>
    <xf numFmtId="49" fontId="1" fillId="0" borderId="0" xfId="0" applyNumberFormat="1" applyFont="1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Zeros="0" tabSelected="1" zoomScalePageLayoutView="0" workbookViewId="0" topLeftCell="A1">
      <selection activeCell="C6" sqref="C6:E6"/>
    </sheetView>
  </sheetViews>
  <sheetFormatPr defaultColWidth="11.421875" defaultRowHeight="12.75"/>
  <cols>
    <col min="1" max="2" width="6.7109375" style="1" customWidth="1"/>
    <col min="3" max="4" width="6.8515625" style="1" customWidth="1"/>
    <col min="5" max="5" width="5.7109375" style="1" customWidth="1"/>
    <col min="6" max="7" width="6.7109375" style="1" customWidth="1"/>
    <col min="8" max="9" width="6.8515625" style="1" customWidth="1"/>
    <col min="10" max="10" width="5.7109375" style="1" customWidth="1"/>
    <col min="11" max="12" width="6.7109375" style="1" customWidth="1"/>
    <col min="13" max="14" width="6.8515625" style="1" customWidth="1"/>
    <col min="15" max="15" width="5.7109375" style="1" customWidth="1"/>
  </cols>
  <sheetData>
    <row r="1" spans="1:15" s="3" customFormat="1" ht="21">
      <c r="A1" s="1"/>
      <c r="B1" s="2"/>
      <c r="C1" s="6"/>
      <c r="D1" s="4" t="s">
        <v>0</v>
      </c>
      <c r="E1" s="2"/>
      <c r="F1" s="5"/>
      <c r="G1" s="2"/>
      <c r="H1" s="2"/>
      <c r="I1" s="6"/>
      <c r="J1" s="2"/>
      <c r="K1" s="5"/>
      <c r="L1" s="5"/>
      <c r="M1" s="2"/>
      <c r="N1" s="2"/>
      <c r="O1" s="2"/>
    </row>
    <row r="2" spans="1:15" s="3" customFormat="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3" customFormat="1" ht="21">
      <c r="A3" s="1"/>
      <c r="B3" s="2"/>
      <c r="C3" s="6"/>
      <c r="D3" s="41" t="s">
        <v>1</v>
      </c>
      <c r="E3" s="42"/>
      <c r="F3" s="42"/>
      <c r="G3" s="42"/>
      <c r="H3" s="42"/>
      <c r="I3" s="42"/>
      <c r="J3" s="42"/>
      <c r="K3" s="7">
        <v>2</v>
      </c>
      <c r="L3" s="41" t="s">
        <v>2</v>
      </c>
      <c r="M3" s="43"/>
      <c r="N3" s="8">
        <v>2014</v>
      </c>
      <c r="O3" s="2"/>
    </row>
    <row r="4" spans="1:15" s="3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3" customFormat="1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3" customFormat="1" ht="13.5">
      <c r="A6" s="74" t="s">
        <v>3</v>
      </c>
      <c r="B6" s="74"/>
      <c r="C6" s="67" t="s">
        <v>4</v>
      </c>
      <c r="D6" s="67"/>
      <c r="E6" s="67"/>
      <c r="F6" s="74" t="s">
        <v>5</v>
      </c>
      <c r="G6" s="74"/>
      <c r="H6" s="67" t="s">
        <v>52</v>
      </c>
      <c r="I6" s="67"/>
      <c r="J6" s="67"/>
      <c r="K6" s="6"/>
      <c r="L6" s="6"/>
      <c r="M6" s="58" t="s">
        <v>36</v>
      </c>
      <c r="N6" s="58"/>
      <c r="O6" s="38" t="s">
        <v>51</v>
      </c>
    </row>
    <row r="7" spans="1:15" s="3" customFormat="1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13.5">
      <c r="A8" s="74" t="s">
        <v>46</v>
      </c>
      <c r="B8" s="74"/>
      <c r="C8" s="67" t="s">
        <v>48</v>
      </c>
      <c r="D8" s="67"/>
      <c r="E8" s="67"/>
      <c r="F8" s="76"/>
      <c r="G8" s="9" t="s">
        <v>47</v>
      </c>
      <c r="H8" s="67" t="s">
        <v>49</v>
      </c>
      <c r="I8" s="67"/>
      <c r="J8" s="67"/>
      <c r="K8" s="9" t="s">
        <v>6</v>
      </c>
      <c r="L8" s="67" t="s">
        <v>50</v>
      </c>
      <c r="M8" s="67"/>
      <c r="N8" s="67"/>
      <c r="O8" s="75"/>
    </row>
    <row r="9" spans="1:15" s="3" customFormat="1" ht="14.2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19.5">
      <c r="A10" s="60">
        <f>A13</f>
        <v>41730</v>
      </c>
      <c r="B10" s="61"/>
      <c r="C10" s="61"/>
      <c r="D10" s="61"/>
      <c r="E10" s="62"/>
      <c r="F10" s="60">
        <f>F13</f>
        <v>41760</v>
      </c>
      <c r="G10" s="61"/>
      <c r="H10" s="61"/>
      <c r="I10" s="61"/>
      <c r="J10" s="62"/>
      <c r="K10" s="60">
        <f>K13</f>
        <v>41791</v>
      </c>
      <c r="L10" s="61"/>
      <c r="M10" s="61"/>
      <c r="N10" s="61"/>
      <c r="O10" s="62"/>
      <c r="P10" s="3"/>
    </row>
    <row r="11" spans="1:16" ht="10.5" customHeight="1">
      <c r="A11" s="63" t="s">
        <v>7</v>
      </c>
      <c r="B11" s="10" t="s">
        <v>8</v>
      </c>
      <c r="C11" s="65" t="s">
        <v>9</v>
      </c>
      <c r="D11" s="66"/>
      <c r="E11" s="11" t="s">
        <v>10</v>
      </c>
      <c r="F11" s="63" t="s">
        <v>7</v>
      </c>
      <c r="G11" s="10" t="s">
        <v>8</v>
      </c>
      <c r="H11" s="65" t="s">
        <v>9</v>
      </c>
      <c r="I11" s="66"/>
      <c r="J11" s="11" t="s">
        <v>10</v>
      </c>
      <c r="K11" s="63" t="s">
        <v>7</v>
      </c>
      <c r="L11" s="10" t="s">
        <v>8</v>
      </c>
      <c r="M11" s="65" t="s">
        <v>9</v>
      </c>
      <c r="N11" s="66"/>
      <c r="O11" s="11" t="s">
        <v>10</v>
      </c>
      <c r="P11" s="3"/>
    </row>
    <row r="12" spans="1:16" ht="10.5" customHeight="1" thickBot="1">
      <c r="A12" s="64"/>
      <c r="B12" s="12" t="s">
        <v>11</v>
      </c>
      <c r="C12" s="13" t="s">
        <v>12</v>
      </c>
      <c r="D12" s="13" t="s">
        <v>13</v>
      </c>
      <c r="E12" s="14" t="s">
        <v>14</v>
      </c>
      <c r="F12" s="64"/>
      <c r="G12" s="12" t="s">
        <v>11</v>
      </c>
      <c r="H12" s="13" t="s">
        <v>12</v>
      </c>
      <c r="I12" s="13" t="s">
        <v>13</v>
      </c>
      <c r="J12" s="14" t="s">
        <v>14</v>
      </c>
      <c r="K12" s="64"/>
      <c r="L12" s="12" t="s">
        <v>11</v>
      </c>
      <c r="M12" s="13" t="s">
        <v>12</v>
      </c>
      <c r="N12" s="13" t="s">
        <v>13</v>
      </c>
      <c r="O12" s="14" t="s">
        <v>14</v>
      </c>
      <c r="P12" s="3"/>
    </row>
    <row r="13" spans="1:16" ht="13.5">
      <c r="A13" s="15">
        <f>DATE(N3,(K3-1)*3+1,1)</f>
        <v>41730</v>
      </c>
      <c r="B13" s="28"/>
      <c r="C13" s="27"/>
      <c r="D13" s="27"/>
      <c r="E13" s="16">
        <f aca="true" t="shared" si="0" ref="E13:E18">IF(A13="",0,ROUNDDOWN((D13-C13+TIME(0,0,1))/TIME(0,15,0),0))</f>
        <v>0</v>
      </c>
      <c r="F13" s="15">
        <f>DATE(N3,(K3-1)*3+2,1)</f>
        <v>41760</v>
      </c>
      <c r="G13" s="28"/>
      <c r="H13" s="27"/>
      <c r="I13" s="27"/>
      <c r="J13" s="16">
        <f>IF(F13="",0,ROUNDDOWN((I13-H13+TIME(0,0,1))/TIME(0,15,0),0))</f>
        <v>0</v>
      </c>
      <c r="K13" s="15">
        <f>DATE(N3,(K3-1)*3+3,1)</f>
        <v>41791</v>
      </c>
      <c r="L13" s="28"/>
      <c r="M13" s="27"/>
      <c r="N13" s="27"/>
      <c r="O13" s="16">
        <f>IF(K13="",0,ROUNDDOWN((N13-M13+TIME(0,0,1))/TIME(0,15,0),0))</f>
        <v>0</v>
      </c>
      <c r="P13" s="3"/>
    </row>
    <row r="14" spans="1:16" ht="13.5">
      <c r="A14" s="17">
        <f aca="true" t="shared" si="1" ref="A14:A42">A13+1</f>
        <v>41731</v>
      </c>
      <c r="B14" s="28"/>
      <c r="C14" s="27"/>
      <c r="D14" s="27"/>
      <c r="E14" s="16">
        <f t="shared" si="0"/>
        <v>0</v>
      </c>
      <c r="F14" s="17">
        <f aca="true" t="shared" si="2" ref="F14:F40">F13+1</f>
        <v>41761</v>
      </c>
      <c r="G14" s="28"/>
      <c r="H14" s="27"/>
      <c r="I14" s="27"/>
      <c r="J14" s="16">
        <f aca="true" t="shared" si="3" ref="J14:J43">IF(F14="",0,ROUNDDOWN((I14-H14+TIME(0,0,1))/TIME(0,15,0),0))</f>
        <v>0</v>
      </c>
      <c r="K14" s="17">
        <f aca="true" t="shared" si="4" ref="K14:K42">K13+1</f>
        <v>41792</v>
      </c>
      <c r="L14" s="28"/>
      <c r="M14" s="27"/>
      <c r="N14" s="27"/>
      <c r="O14" s="16">
        <f aca="true" t="shared" si="5" ref="O14:O43">IF(K14="",0,ROUNDDOWN((N14-M14+TIME(0,0,1))/TIME(0,15,0),0))</f>
        <v>0</v>
      </c>
      <c r="P14" s="3"/>
    </row>
    <row r="15" spans="1:16" ht="13.5">
      <c r="A15" s="17">
        <f t="shared" si="1"/>
        <v>41732</v>
      </c>
      <c r="B15" s="28"/>
      <c r="C15" s="27"/>
      <c r="D15" s="27"/>
      <c r="E15" s="16">
        <f t="shared" si="0"/>
        <v>0</v>
      </c>
      <c r="F15" s="17">
        <f t="shared" si="2"/>
        <v>41762</v>
      </c>
      <c r="G15" s="28"/>
      <c r="H15" s="27"/>
      <c r="I15" s="27"/>
      <c r="J15" s="16">
        <f t="shared" si="3"/>
        <v>0</v>
      </c>
      <c r="K15" s="17">
        <f t="shared" si="4"/>
        <v>41793</v>
      </c>
      <c r="L15" s="28"/>
      <c r="M15" s="27"/>
      <c r="N15" s="27"/>
      <c r="O15" s="16">
        <f t="shared" si="5"/>
        <v>0</v>
      </c>
      <c r="P15" s="3"/>
    </row>
    <row r="16" spans="1:16" ht="13.5">
      <c r="A16" s="17">
        <f t="shared" si="1"/>
        <v>41733</v>
      </c>
      <c r="B16" s="28"/>
      <c r="C16" s="27"/>
      <c r="D16" s="27"/>
      <c r="E16" s="16">
        <f t="shared" si="0"/>
        <v>0</v>
      </c>
      <c r="F16" s="17">
        <f t="shared" si="2"/>
        <v>41763</v>
      </c>
      <c r="G16" s="28"/>
      <c r="H16" s="27"/>
      <c r="I16" s="27"/>
      <c r="J16" s="16">
        <f t="shared" si="3"/>
        <v>0</v>
      </c>
      <c r="K16" s="17">
        <f t="shared" si="4"/>
        <v>41794</v>
      </c>
      <c r="L16" s="28"/>
      <c r="M16" s="27"/>
      <c r="N16" s="27"/>
      <c r="O16" s="16">
        <f t="shared" si="5"/>
        <v>0</v>
      </c>
      <c r="P16" s="3"/>
    </row>
    <row r="17" spans="1:16" ht="13.5">
      <c r="A17" s="17">
        <f t="shared" si="1"/>
        <v>41734</v>
      </c>
      <c r="B17" s="28"/>
      <c r="C17" s="27"/>
      <c r="D17" s="27"/>
      <c r="E17" s="16">
        <f t="shared" si="0"/>
        <v>0</v>
      </c>
      <c r="F17" s="17">
        <f t="shared" si="2"/>
        <v>41764</v>
      </c>
      <c r="G17" s="28"/>
      <c r="H17" s="27"/>
      <c r="I17" s="27"/>
      <c r="J17" s="16">
        <f t="shared" si="3"/>
        <v>0</v>
      </c>
      <c r="K17" s="17">
        <f t="shared" si="4"/>
        <v>41795</v>
      </c>
      <c r="L17" s="28"/>
      <c r="M17" s="27"/>
      <c r="N17" s="27"/>
      <c r="O17" s="16">
        <f t="shared" si="5"/>
        <v>0</v>
      </c>
      <c r="P17" s="3"/>
    </row>
    <row r="18" spans="1:16" ht="13.5">
      <c r="A18" s="17">
        <f t="shared" si="1"/>
        <v>41735</v>
      </c>
      <c r="B18" s="28"/>
      <c r="C18" s="27"/>
      <c r="D18" s="27"/>
      <c r="E18" s="16">
        <f t="shared" si="0"/>
        <v>0</v>
      </c>
      <c r="F18" s="17">
        <f t="shared" si="2"/>
        <v>41765</v>
      </c>
      <c r="G18" s="28"/>
      <c r="H18" s="27"/>
      <c r="I18" s="27"/>
      <c r="J18" s="16">
        <f t="shared" si="3"/>
        <v>0</v>
      </c>
      <c r="K18" s="17">
        <f t="shared" si="4"/>
        <v>41796</v>
      </c>
      <c r="L18" s="28"/>
      <c r="M18" s="27"/>
      <c r="N18" s="27"/>
      <c r="O18" s="16">
        <f t="shared" si="5"/>
        <v>0</v>
      </c>
      <c r="P18" s="3"/>
    </row>
    <row r="19" spans="1:16" ht="13.5">
      <c r="A19" s="17">
        <f t="shared" si="1"/>
        <v>41736</v>
      </c>
      <c r="B19" s="28"/>
      <c r="C19" s="27"/>
      <c r="D19" s="27"/>
      <c r="E19" s="16">
        <f aca="true" t="shared" si="6" ref="E19:E43">IF(A19="",0,ROUNDDOWN((D19-C19+TIME(0,0,1))/TIME(0,15,0),0))</f>
        <v>0</v>
      </c>
      <c r="F19" s="17">
        <f t="shared" si="2"/>
        <v>41766</v>
      </c>
      <c r="G19" s="28"/>
      <c r="H19" s="27"/>
      <c r="I19" s="27"/>
      <c r="J19" s="16">
        <f t="shared" si="3"/>
        <v>0</v>
      </c>
      <c r="K19" s="17">
        <f t="shared" si="4"/>
        <v>41797</v>
      </c>
      <c r="L19" s="28"/>
      <c r="M19" s="27"/>
      <c r="N19" s="27"/>
      <c r="O19" s="16">
        <f t="shared" si="5"/>
        <v>0</v>
      </c>
      <c r="P19" s="3"/>
    </row>
    <row r="20" spans="1:16" ht="13.5">
      <c r="A20" s="17">
        <f t="shared" si="1"/>
        <v>41737</v>
      </c>
      <c r="B20" s="28"/>
      <c r="C20" s="27"/>
      <c r="D20" s="27"/>
      <c r="E20" s="16">
        <f t="shared" si="6"/>
        <v>0</v>
      </c>
      <c r="F20" s="17">
        <f t="shared" si="2"/>
        <v>41767</v>
      </c>
      <c r="G20" s="28"/>
      <c r="H20" s="27"/>
      <c r="I20" s="27"/>
      <c r="J20" s="16">
        <f t="shared" si="3"/>
        <v>0</v>
      </c>
      <c r="K20" s="17">
        <f t="shared" si="4"/>
        <v>41798</v>
      </c>
      <c r="L20" s="28"/>
      <c r="M20" s="27"/>
      <c r="N20" s="27"/>
      <c r="O20" s="16">
        <f t="shared" si="5"/>
        <v>0</v>
      </c>
      <c r="P20" s="3"/>
    </row>
    <row r="21" spans="1:16" ht="13.5">
      <c r="A21" s="17">
        <f t="shared" si="1"/>
        <v>41738</v>
      </c>
      <c r="B21" s="28"/>
      <c r="C21" s="27"/>
      <c r="D21" s="27"/>
      <c r="E21" s="16">
        <f t="shared" si="6"/>
        <v>0</v>
      </c>
      <c r="F21" s="17">
        <f t="shared" si="2"/>
        <v>41768</v>
      </c>
      <c r="G21" s="28"/>
      <c r="H21" s="27"/>
      <c r="I21" s="27"/>
      <c r="J21" s="16">
        <f t="shared" si="3"/>
        <v>0</v>
      </c>
      <c r="K21" s="17">
        <f t="shared" si="4"/>
        <v>41799</v>
      </c>
      <c r="L21" s="28"/>
      <c r="M21" s="27"/>
      <c r="N21" s="27"/>
      <c r="O21" s="16">
        <f t="shared" si="5"/>
        <v>0</v>
      </c>
      <c r="P21" s="3"/>
    </row>
    <row r="22" spans="1:16" ht="13.5">
      <c r="A22" s="17">
        <f t="shared" si="1"/>
        <v>41739</v>
      </c>
      <c r="B22" s="28"/>
      <c r="C22" s="27"/>
      <c r="D22" s="27"/>
      <c r="E22" s="16">
        <f t="shared" si="6"/>
        <v>0</v>
      </c>
      <c r="F22" s="17">
        <f t="shared" si="2"/>
        <v>41769</v>
      </c>
      <c r="G22" s="28"/>
      <c r="H22" s="27"/>
      <c r="I22" s="27"/>
      <c r="J22" s="16">
        <f t="shared" si="3"/>
        <v>0</v>
      </c>
      <c r="K22" s="17">
        <f t="shared" si="4"/>
        <v>41800</v>
      </c>
      <c r="L22" s="28"/>
      <c r="M22" s="27"/>
      <c r="N22" s="27"/>
      <c r="O22" s="16">
        <f t="shared" si="5"/>
        <v>0</v>
      </c>
      <c r="P22" s="3"/>
    </row>
    <row r="23" spans="1:16" ht="13.5">
      <c r="A23" s="17">
        <f t="shared" si="1"/>
        <v>41740</v>
      </c>
      <c r="B23" s="28"/>
      <c r="C23" s="27"/>
      <c r="D23" s="27"/>
      <c r="E23" s="16">
        <f t="shared" si="6"/>
        <v>0</v>
      </c>
      <c r="F23" s="17">
        <f t="shared" si="2"/>
        <v>41770</v>
      </c>
      <c r="G23" s="28"/>
      <c r="H23" s="27"/>
      <c r="I23" s="27"/>
      <c r="J23" s="16">
        <f t="shared" si="3"/>
        <v>0</v>
      </c>
      <c r="K23" s="17">
        <f t="shared" si="4"/>
        <v>41801</v>
      </c>
      <c r="L23" s="28"/>
      <c r="M23" s="27"/>
      <c r="N23" s="27"/>
      <c r="O23" s="16">
        <f t="shared" si="5"/>
        <v>0</v>
      </c>
      <c r="P23" s="3"/>
    </row>
    <row r="24" spans="1:16" ht="13.5">
      <c r="A24" s="17">
        <f t="shared" si="1"/>
        <v>41741</v>
      </c>
      <c r="B24" s="28"/>
      <c r="C24" s="27"/>
      <c r="D24" s="27"/>
      <c r="E24" s="16">
        <f t="shared" si="6"/>
        <v>0</v>
      </c>
      <c r="F24" s="17">
        <f t="shared" si="2"/>
        <v>41771</v>
      </c>
      <c r="G24" s="28"/>
      <c r="H24" s="27"/>
      <c r="I24" s="27"/>
      <c r="J24" s="16">
        <f t="shared" si="3"/>
        <v>0</v>
      </c>
      <c r="K24" s="17">
        <f t="shared" si="4"/>
        <v>41802</v>
      </c>
      <c r="L24" s="28"/>
      <c r="M24" s="27"/>
      <c r="N24" s="27"/>
      <c r="O24" s="16">
        <f t="shared" si="5"/>
        <v>0</v>
      </c>
      <c r="P24" s="3"/>
    </row>
    <row r="25" spans="1:16" ht="13.5">
      <c r="A25" s="17">
        <f t="shared" si="1"/>
        <v>41742</v>
      </c>
      <c r="B25" s="28"/>
      <c r="C25" s="27"/>
      <c r="D25" s="27"/>
      <c r="E25" s="16">
        <f t="shared" si="6"/>
        <v>0</v>
      </c>
      <c r="F25" s="17">
        <f t="shared" si="2"/>
        <v>41772</v>
      </c>
      <c r="G25" s="28"/>
      <c r="H25" s="27"/>
      <c r="I25" s="27"/>
      <c r="J25" s="16">
        <f t="shared" si="3"/>
        <v>0</v>
      </c>
      <c r="K25" s="17">
        <f t="shared" si="4"/>
        <v>41803</v>
      </c>
      <c r="L25" s="28"/>
      <c r="M25" s="27"/>
      <c r="N25" s="27"/>
      <c r="O25" s="16">
        <f t="shared" si="5"/>
        <v>0</v>
      </c>
      <c r="P25" s="3"/>
    </row>
    <row r="26" spans="1:16" ht="13.5">
      <c r="A26" s="17">
        <f t="shared" si="1"/>
        <v>41743</v>
      </c>
      <c r="B26" s="28"/>
      <c r="C26" s="27"/>
      <c r="D26" s="27"/>
      <c r="E26" s="16">
        <f t="shared" si="6"/>
        <v>0</v>
      </c>
      <c r="F26" s="17">
        <f t="shared" si="2"/>
        <v>41773</v>
      </c>
      <c r="G26" s="28"/>
      <c r="H26" s="27"/>
      <c r="I26" s="27"/>
      <c r="J26" s="16">
        <f t="shared" si="3"/>
        <v>0</v>
      </c>
      <c r="K26" s="17">
        <f t="shared" si="4"/>
        <v>41804</v>
      </c>
      <c r="L26" s="28"/>
      <c r="M26" s="27"/>
      <c r="N26" s="27"/>
      <c r="O26" s="16">
        <f t="shared" si="5"/>
        <v>0</v>
      </c>
      <c r="P26" s="3"/>
    </row>
    <row r="27" spans="1:16" ht="13.5">
      <c r="A27" s="17">
        <f t="shared" si="1"/>
        <v>41744</v>
      </c>
      <c r="B27" s="28"/>
      <c r="C27" s="27"/>
      <c r="D27" s="27"/>
      <c r="E27" s="16">
        <f t="shared" si="6"/>
        <v>0</v>
      </c>
      <c r="F27" s="17">
        <f t="shared" si="2"/>
        <v>41774</v>
      </c>
      <c r="G27" s="28"/>
      <c r="H27" s="27"/>
      <c r="I27" s="27"/>
      <c r="J27" s="16">
        <f t="shared" si="3"/>
        <v>0</v>
      </c>
      <c r="K27" s="17">
        <f t="shared" si="4"/>
        <v>41805</v>
      </c>
      <c r="L27" s="28"/>
      <c r="M27" s="27"/>
      <c r="N27" s="27"/>
      <c r="O27" s="16">
        <f t="shared" si="5"/>
        <v>0</v>
      </c>
      <c r="P27" s="3"/>
    </row>
    <row r="28" spans="1:16" ht="13.5">
      <c r="A28" s="17">
        <f t="shared" si="1"/>
        <v>41745</v>
      </c>
      <c r="B28" s="28"/>
      <c r="C28" s="27"/>
      <c r="D28" s="27"/>
      <c r="E28" s="16">
        <f t="shared" si="6"/>
        <v>0</v>
      </c>
      <c r="F28" s="17">
        <f t="shared" si="2"/>
        <v>41775</v>
      </c>
      <c r="G28" s="28"/>
      <c r="H28" s="27"/>
      <c r="I28" s="27"/>
      <c r="J28" s="16">
        <f t="shared" si="3"/>
        <v>0</v>
      </c>
      <c r="K28" s="17">
        <f t="shared" si="4"/>
        <v>41806</v>
      </c>
      <c r="L28" s="28"/>
      <c r="M28" s="27"/>
      <c r="N28" s="27"/>
      <c r="O28" s="16">
        <f t="shared" si="5"/>
        <v>0</v>
      </c>
      <c r="P28" s="3"/>
    </row>
    <row r="29" spans="1:16" ht="13.5">
      <c r="A29" s="17">
        <f t="shared" si="1"/>
        <v>41746</v>
      </c>
      <c r="B29" s="28"/>
      <c r="C29" s="27"/>
      <c r="D29" s="27"/>
      <c r="E29" s="16">
        <f t="shared" si="6"/>
        <v>0</v>
      </c>
      <c r="F29" s="17">
        <f t="shared" si="2"/>
        <v>41776</v>
      </c>
      <c r="G29" s="28"/>
      <c r="H29" s="27"/>
      <c r="I29" s="27"/>
      <c r="J29" s="16">
        <f t="shared" si="3"/>
        <v>0</v>
      </c>
      <c r="K29" s="17">
        <f t="shared" si="4"/>
        <v>41807</v>
      </c>
      <c r="L29" s="28"/>
      <c r="M29" s="27"/>
      <c r="N29" s="27"/>
      <c r="O29" s="16">
        <f t="shared" si="5"/>
        <v>0</v>
      </c>
      <c r="P29" s="3"/>
    </row>
    <row r="30" spans="1:16" ht="13.5">
      <c r="A30" s="17">
        <f t="shared" si="1"/>
        <v>41747</v>
      </c>
      <c r="B30" s="28"/>
      <c r="C30" s="27"/>
      <c r="D30" s="27"/>
      <c r="E30" s="16">
        <f t="shared" si="6"/>
        <v>0</v>
      </c>
      <c r="F30" s="17">
        <f t="shared" si="2"/>
        <v>41777</v>
      </c>
      <c r="G30" s="28"/>
      <c r="H30" s="27"/>
      <c r="I30" s="27"/>
      <c r="J30" s="16">
        <f t="shared" si="3"/>
        <v>0</v>
      </c>
      <c r="K30" s="17">
        <f t="shared" si="4"/>
        <v>41808</v>
      </c>
      <c r="L30" s="28"/>
      <c r="M30" s="27"/>
      <c r="N30" s="27"/>
      <c r="O30" s="16">
        <f t="shared" si="5"/>
        <v>0</v>
      </c>
      <c r="P30" s="3"/>
    </row>
    <row r="31" spans="1:16" ht="13.5">
      <c r="A31" s="17">
        <f t="shared" si="1"/>
        <v>41748</v>
      </c>
      <c r="B31" s="28"/>
      <c r="C31" s="27"/>
      <c r="D31" s="27"/>
      <c r="E31" s="16">
        <f t="shared" si="6"/>
        <v>0</v>
      </c>
      <c r="F31" s="17">
        <f t="shared" si="2"/>
        <v>41778</v>
      </c>
      <c r="G31" s="28"/>
      <c r="H31" s="27"/>
      <c r="I31" s="27"/>
      <c r="J31" s="16">
        <f t="shared" si="3"/>
        <v>0</v>
      </c>
      <c r="K31" s="17">
        <f t="shared" si="4"/>
        <v>41809</v>
      </c>
      <c r="L31" s="28"/>
      <c r="M31" s="27"/>
      <c r="N31" s="27"/>
      <c r="O31" s="16">
        <f t="shared" si="5"/>
        <v>0</v>
      </c>
      <c r="P31" s="3"/>
    </row>
    <row r="32" spans="1:16" ht="13.5">
      <c r="A32" s="17">
        <f t="shared" si="1"/>
        <v>41749</v>
      </c>
      <c r="B32" s="28"/>
      <c r="C32" s="27"/>
      <c r="D32" s="27"/>
      <c r="E32" s="16">
        <f t="shared" si="6"/>
        <v>0</v>
      </c>
      <c r="F32" s="17">
        <f t="shared" si="2"/>
        <v>41779</v>
      </c>
      <c r="G32" s="28"/>
      <c r="H32" s="27"/>
      <c r="I32" s="27"/>
      <c r="J32" s="16">
        <f t="shared" si="3"/>
        <v>0</v>
      </c>
      <c r="K32" s="17">
        <f t="shared" si="4"/>
        <v>41810</v>
      </c>
      <c r="L32" s="28"/>
      <c r="M32" s="27"/>
      <c r="N32" s="27"/>
      <c r="O32" s="16">
        <f t="shared" si="5"/>
        <v>0</v>
      </c>
      <c r="P32" s="3"/>
    </row>
    <row r="33" spans="1:16" ht="13.5">
      <c r="A33" s="17">
        <f t="shared" si="1"/>
        <v>41750</v>
      </c>
      <c r="B33" s="28"/>
      <c r="C33" s="27"/>
      <c r="D33" s="27"/>
      <c r="E33" s="16">
        <f t="shared" si="6"/>
        <v>0</v>
      </c>
      <c r="F33" s="17">
        <f t="shared" si="2"/>
        <v>41780</v>
      </c>
      <c r="G33" s="28"/>
      <c r="H33" s="27"/>
      <c r="I33" s="27"/>
      <c r="J33" s="16">
        <f t="shared" si="3"/>
        <v>0</v>
      </c>
      <c r="K33" s="17">
        <f t="shared" si="4"/>
        <v>41811</v>
      </c>
      <c r="L33" s="28"/>
      <c r="M33" s="27"/>
      <c r="N33" s="27"/>
      <c r="O33" s="16">
        <f t="shared" si="5"/>
        <v>0</v>
      </c>
      <c r="P33" s="3"/>
    </row>
    <row r="34" spans="1:16" ht="13.5">
      <c r="A34" s="17">
        <f t="shared" si="1"/>
        <v>41751</v>
      </c>
      <c r="B34" s="28"/>
      <c r="C34" s="27"/>
      <c r="D34" s="27"/>
      <c r="E34" s="16">
        <f t="shared" si="6"/>
        <v>0</v>
      </c>
      <c r="F34" s="17">
        <f t="shared" si="2"/>
        <v>41781</v>
      </c>
      <c r="G34" s="28"/>
      <c r="H34" s="27"/>
      <c r="I34" s="27"/>
      <c r="J34" s="16">
        <f t="shared" si="3"/>
        <v>0</v>
      </c>
      <c r="K34" s="17">
        <f t="shared" si="4"/>
        <v>41812</v>
      </c>
      <c r="L34" s="28"/>
      <c r="M34" s="27"/>
      <c r="N34" s="27"/>
      <c r="O34" s="16">
        <f t="shared" si="5"/>
        <v>0</v>
      </c>
      <c r="P34" s="3"/>
    </row>
    <row r="35" spans="1:16" ht="13.5">
      <c r="A35" s="17">
        <f t="shared" si="1"/>
        <v>41752</v>
      </c>
      <c r="B35" s="28"/>
      <c r="C35" s="27"/>
      <c r="D35" s="27"/>
      <c r="E35" s="16">
        <f t="shared" si="6"/>
        <v>0</v>
      </c>
      <c r="F35" s="17">
        <f t="shared" si="2"/>
        <v>41782</v>
      </c>
      <c r="G35" s="28"/>
      <c r="H35" s="27"/>
      <c r="I35" s="27"/>
      <c r="J35" s="16">
        <f t="shared" si="3"/>
        <v>0</v>
      </c>
      <c r="K35" s="17">
        <f t="shared" si="4"/>
        <v>41813</v>
      </c>
      <c r="L35" s="28"/>
      <c r="M35" s="27"/>
      <c r="N35" s="27"/>
      <c r="O35" s="16">
        <f t="shared" si="5"/>
        <v>0</v>
      </c>
      <c r="P35" s="3"/>
    </row>
    <row r="36" spans="1:16" ht="13.5">
      <c r="A36" s="17">
        <f t="shared" si="1"/>
        <v>41753</v>
      </c>
      <c r="B36" s="28"/>
      <c r="C36" s="27"/>
      <c r="D36" s="27"/>
      <c r="E36" s="16">
        <f t="shared" si="6"/>
        <v>0</v>
      </c>
      <c r="F36" s="17">
        <f t="shared" si="2"/>
        <v>41783</v>
      </c>
      <c r="G36" s="28"/>
      <c r="H36" s="27"/>
      <c r="I36" s="27"/>
      <c r="J36" s="16">
        <f t="shared" si="3"/>
        <v>0</v>
      </c>
      <c r="K36" s="17">
        <f t="shared" si="4"/>
        <v>41814</v>
      </c>
      <c r="L36" s="28"/>
      <c r="M36" s="27"/>
      <c r="N36" s="27"/>
      <c r="O36" s="16">
        <f t="shared" si="5"/>
        <v>0</v>
      </c>
      <c r="P36" s="3"/>
    </row>
    <row r="37" spans="1:16" ht="13.5">
      <c r="A37" s="17">
        <f t="shared" si="1"/>
        <v>41754</v>
      </c>
      <c r="B37" s="28"/>
      <c r="C37" s="27"/>
      <c r="D37" s="27"/>
      <c r="E37" s="16">
        <f t="shared" si="6"/>
        <v>0</v>
      </c>
      <c r="F37" s="17">
        <f t="shared" si="2"/>
        <v>41784</v>
      </c>
      <c r="G37" s="28"/>
      <c r="H37" s="27"/>
      <c r="I37" s="27"/>
      <c r="J37" s="16">
        <f t="shared" si="3"/>
        <v>0</v>
      </c>
      <c r="K37" s="17">
        <f t="shared" si="4"/>
        <v>41815</v>
      </c>
      <c r="L37" s="28"/>
      <c r="M37" s="27"/>
      <c r="N37" s="27"/>
      <c r="O37" s="16">
        <f t="shared" si="5"/>
        <v>0</v>
      </c>
      <c r="P37" s="3"/>
    </row>
    <row r="38" spans="1:16" ht="13.5">
      <c r="A38" s="17">
        <f t="shared" si="1"/>
        <v>41755</v>
      </c>
      <c r="B38" s="28"/>
      <c r="C38" s="27"/>
      <c r="D38" s="27"/>
      <c r="E38" s="16">
        <f t="shared" si="6"/>
        <v>0</v>
      </c>
      <c r="F38" s="17">
        <f t="shared" si="2"/>
        <v>41785</v>
      </c>
      <c r="G38" s="28"/>
      <c r="H38" s="27"/>
      <c r="I38" s="27"/>
      <c r="J38" s="16">
        <f t="shared" si="3"/>
        <v>0</v>
      </c>
      <c r="K38" s="17">
        <f t="shared" si="4"/>
        <v>41816</v>
      </c>
      <c r="L38" s="28"/>
      <c r="M38" s="27"/>
      <c r="N38" s="27"/>
      <c r="O38" s="16">
        <f t="shared" si="5"/>
        <v>0</v>
      </c>
      <c r="P38" s="3"/>
    </row>
    <row r="39" spans="1:16" ht="13.5">
      <c r="A39" s="17">
        <f t="shared" si="1"/>
        <v>41756</v>
      </c>
      <c r="B39" s="28"/>
      <c r="C39" s="27"/>
      <c r="D39" s="27"/>
      <c r="E39" s="16">
        <f t="shared" si="6"/>
        <v>0</v>
      </c>
      <c r="F39" s="17">
        <f t="shared" si="2"/>
        <v>41786</v>
      </c>
      <c r="G39" s="28"/>
      <c r="H39" s="27"/>
      <c r="I39" s="27"/>
      <c r="J39" s="16">
        <f t="shared" si="3"/>
        <v>0</v>
      </c>
      <c r="K39" s="17">
        <f t="shared" si="4"/>
        <v>41817</v>
      </c>
      <c r="L39" s="28"/>
      <c r="M39" s="27"/>
      <c r="N39" s="27"/>
      <c r="O39" s="16">
        <f t="shared" si="5"/>
        <v>0</v>
      </c>
      <c r="P39" s="3"/>
    </row>
    <row r="40" spans="1:16" ht="13.5">
      <c r="A40" s="17">
        <f t="shared" si="1"/>
        <v>41757</v>
      </c>
      <c r="B40" s="28"/>
      <c r="C40" s="27"/>
      <c r="D40" s="27"/>
      <c r="E40" s="16">
        <f t="shared" si="6"/>
        <v>0</v>
      </c>
      <c r="F40" s="17">
        <f t="shared" si="2"/>
        <v>41787</v>
      </c>
      <c r="G40" s="28"/>
      <c r="H40" s="27"/>
      <c r="I40" s="27"/>
      <c r="J40" s="16">
        <f t="shared" si="3"/>
        <v>0</v>
      </c>
      <c r="K40" s="17">
        <f t="shared" si="4"/>
        <v>41818</v>
      </c>
      <c r="L40" s="28"/>
      <c r="M40" s="27"/>
      <c r="N40" s="27"/>
      <c r="O40" s="16">
        <f t="shared" si="5"/>
        <v>0</v>
      </c>
      <c r="P40" s="3"/>
    </row>
    <row r="41" spans="1:16" ht="13.5">
      <c r="A41" s="17">
        <f t="shared" si="1"/>
        <v>41758</v>
      </c>
      <c r="B41" s="28"/>
      <c r="C41" s="27"/>
      <c r="D41" s="27"/>
      <c r="E41" s="16">
        <f t="shared" si="6"/>
        <v>0</v>
      </c>
      <c r="F41" s="17">
        <f>IF(AND(MONTH($F$13)=2,MOD(N3,4)&lt;&gt;0),"",F40+1)</f>
        <v>41788</v>
      </c>
      <c r="G41" s="28"/>
      <c r="H41" s="27"/>
      <c r="I41" s="27"/>
      <c r="J41" s="16">
        <f t="shared" si="3"/>
        <v>0</v>
      </c>
      <c r="K41" s="17">
        <f t="shared" si="4"/>
        <v>41819</v>
      </c>
      <c r="L41" s="28"/>
      <c r="M41" s="27"/>
      <c r="N41" s="27"/>
      <c r="O41" s="16">
        <f t="shared" si="5"/>
        <v>0</v>
      </c>
      <c r="P41" s="3"/>
    </row>
    <row r="42" spans="1:16" ht="13.5">
      <c r="A42" s="17">
        <f t="shared" si="1"/>
        <v>41759</v>
      </c>
      <c r="B42" s="28"/>
      <c r="C42" s="27"/>
      <c r="D42" s="27"/>
      <c r="E42" s="16">
        <f t="shared" si="6"/>
        <v>0</v>
      </c>
      <c r="F42" s="17">
        <f>IF(MONTH($F$13)=2,"",F41+1)</f>
        <v>41789</v>
      </c>
      <c r="G42" s="28"/>
      <c r="H42" s="27"/>
      <c r="I42" s="27"/>
      <c r="J42" s="16">
        <f t="shared" si="3"/>
        <v>0</v>
      </c>
      <c r="K42" s="17">
        <f t="shared" si="4"/>
        <v>41820</v>
      </c>
      <c r="L42" s="28"/>
      <c r="M42" s="27"/>
      <c r="N42" s="27"/>
      <c r="O42" s="16">
        <f t="shared" si="5"/>
        <v>0</v>
      </c>
      <c r="P42" s="3"/>
    </row>
    <row r="43" spans="1:16" ht="14.25" thickBot="1">
      <c r="A43" s="18">
        <f>IF(MONTH($A$13)=4,"",A42+1)</f>
      </c>
      <c r="B43" s="28"/>
      <c r="C43" s="27"/>
      <c r="D43" s="27"/>
      <c r="E43" s="16">
        <f t="shared" si="6"/>
        <v>0</v>
      </c>
      <c r="F43" s="18">
        <f>IF(OR(MONTH($F$13)=2,MONTH($F$13)=11),"",F42+1)</f>
        <v>41790</v>
      </c>
      <c r="G43" s="28"/>
      <c r="H43" s="27"/>
      <c r="I43" s="27"/>
      <c r="J43" s="16">
        <f t="shared" si="3"/>
        <v>0</v>
      </c>
      <c r="K43" s="18">
        <f>IF(OR(MONTH($K$13)=6,MONTH($K$13)=9),"",K42+1)</f>
      </c>
      <c r="L43" s="28"/>
      <c r="M43" s="27"/>
      <c r="N43" s="27"/>
      <c r="O43" s="16">
        <f t="shared" si="5"/>
        <v>0</v>
      </c>
      <c r="P43" s="3"/>
    </row>
    <row r="44" spans="1:16" ht="14.25" thickBot="1">
      <c r="A44" s="54" t="s">
        <v>15</v>
      </c>
      <c r="B44" s="55"/>
      <c r="C44" s="55"/>
      <c r="D44" s="55"/>
      <c r="E44" s="19">
        <f>SUM(E13:E43)</f>
        <v>0</v>
      </c>
      <c r="F44" s="54" t="s">
        <v>15</v>
      </c>
      <c r="G44" s="55"/>
      <c r="H44" s="55"/>
      <c r="I44" s="55"/>
      <c r="J44" s="19">
        <f>SUM(J13:J43)</f>
        <v>0</v>
      </c>
      <c r="K44" s="54" t="s">
        <v>15</v>
      </c>
      <c r="L44" s="55"/>
      <c r="M44" s="55"/>
      <c r="N44" s="55"/>
      <c r="O44" s="20">
        <f>SUM(O13:O43)</f>
        <v>0</v>
      </c>
      <c r="P44" s="3"/>
    </row>
    <row r="45" spans="1:16" ht="14.25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3"/>
    </row>
    <row r="46" spans="1:16" ht="13.5">
      <c r="A46" s="25" t="s">
        <v>8</v>
      </c>
      <c r="B46" s="49" t="s">
        <v>16</v>
      </c>
      <c r="C46" s="50"/>
      <c r="D46" s="49" t="s">
        <v>8</v>
      </c>
      <c r="E46" s="50"/>
      <c r="F46" s="72"/>
      <c r="G46" s="49" t="s">
        <v>17</v>
      </c>
      <c r="H46" s="50"/>
      <c r="I46" s="51"/>
      <c r="J46" s="47"/>
      <c r="K46" s="42"/>
      <c r="L46" s="42"/>
      <c r="M46" s="42"/>
      <c r="N46" s="43"/>
      <c r="O46" s="43"/>
      <c r="P46" s="3"/>
    </row>
    <row r="47" spans="1:16" ht="13.5">
      <c r="A47" s="26" t="s">
        <v>11</v>
      </c>
      <c r="B47" s="52"/>
      <c r="C47" s="52"/>
      <c r="D47" s="52"/>
      <c r="E47" s="52"/>
      <c r="F47" s="73"/>
      <c r="G47" s="52"/>
      <c r="H47" s="52"/>
      <c r="I47" s="53"/>
      <c r="J47" s="48"/>
      <c r="K47" s="43"/>
      <c r="L47" s="43"/>
      <c r="M47" s="43"/>
      <c r="N47" s="43"/>
      <c r="O47" s="43"/>
      <c r="P47" s="3"/>
    </row>
    <row r="48" spans="1:16" ht="16.5" customHeight="1">
      <c r="A48" s="21" t="s">
        <v>18</v>
      </c>
      <c r="B48" s="45"/>
      <c r="C48" s="45"/>
      <c r="D48" s="45"/>
      <c r="E48" s="45"/>
      <c r="F48" s="45"/>
      <c r="G48" s="45"/>
      <c r="H48" s="45"/>
      <c r="I48" s="46"/>
      <c r="J48" s="44" t="s">
        <v>25</v>
      </c>
      <c r="K48" s="42"/>
      <c r="L48" s="42"/>
      <c r="M48" s="42"/>
      <c r="N48" s="59">
        <f>E44+J44+O44</f>
        <v>0</v>
      </c>
      <c r="O48" s="59"/>
      <c r="P48" s="3"/>
    </row>
    <row r="49" spans="1:16" ht="15.75" customHeight="1">
      <c r="A49" s="21" t="s">
        <v>19</v>
      </c>
      <c r="B49" s="45"/>
      <c r="C49" s="45"/>
      <c r="D49" s="45"/>
      <c r="E49" s="45"/>
      <c r="F49" s="45"/>
      <c r="G49" s="45"/>
      <c r="H49" s="45"/>
      <c r="I49" s="46"/>
      <c r="J49" s="44" t="s">
        <v>24</v>
      </c>
      <c r="K49" s="42"/>
      <c r="L49" s="42"/>
      <c r="M49" s="42"/>
      <c r="N49" s="56">
        <v>1</v>
      </c>
      <c r="O49" s="57"/>
      <c r="P49" s="3"/>
    </row>
    <row r="50" spans="1:16" ht="16.5" customHeight="1">
      <c r="A50" s="21" t="s">
        <v>20</v>
      </c>
      <c r="B50" s="45"/>
      <c r="C50" s="45"/>
      <c r="D50" s="45"/>
      <c r="E50" s="45"/>
      <c r="F50" s="45"/>
      <c r="G50" s="45"/>
      <c r="H50" s="45"/>
      <c r="I50" s="46"/>
      <c r="J50" s="22"/>
      <c r="K50" s="22"/>
      <c r="L50" s="22"/>
      <c r="M50" s="22"/>
      <c r="N50" s="22"/>
      <c r="O50" s="22"/>
      <c r="P50" s="3"/>
    </row>
    <row r="51" spans="1:16" ht="16.5" customHeight="1" thickBot="1">
      <c r="A51" s="29" t="s">
        <v>21</v>
      </c>
      <c r="B51" s="69"/>
      <c r="C51" s="69"/>
      <c r="D51" s="69"/>
      <c r="E51" s="69"/>
      <c r="F51" s="69"/>
      <c r="G51" s="69"/>
      <c r="H51" s="69"/>
      <c r="I51" s="70"/>
      <c r="J51" s="71" t="s">
        <v>26</v>
      </c>
      <c r="K51" s="42"/>
      <c r="L51" s="42"/>
      <c r="M51" s="42"/>
      <c r="N51" s="68">
        <f>N48*N49</f>
        <v>0</v>
      </c>
      <c r="O51" s="68"/>
      <c r="P51" s="3"/>
    </row>
    <row r="52" spans="1:16" ht="18.75" customHeight="1">
      <c r="A52" s="6"/>
      <c r="B52" s="6"/>
      <c r="C52" s="6"/>
      <c r="D52" s="6"/>
      <c r="E52" s="6"/>
      <c r="F52" s="6"/>
      <c r="G52" s="6"/>
      <c r="H52" s="6"/>
      <c r="I52" s="6"/>
      <c r="J52" s="23"/>
      <c r="K52" s="23"/>
      <c r="L52" s="23"/>
      <c r="M52" s="23"/>
      <c r="N52" s="23"/>
      <c r="O52" s="23"/>
      <c r="P52" s="3"/>
    </row>
    <row r="53" spans="1:16" ht="18.75" customHeight="1">
      <c r="A53" s="24"/>
      <c r="B53" s="24"/>
      <c r="C53" s="24"/>
      <c r="D53" s="24"/>
      <c r="E53" s="24"/>
      <c r="F53" s="24"/>
      <c r="G53" s="6"/>
      <c r="H53" s="6"/>
      <c r="I53" s="6"/>
      <c r="J53" s="79"/>
      <c r="K53" s="43"/>
      <c r="L53" s="43"/>
      <c r="M53" s="43"/>
      <c r="N53" s="43"/>
      <c r="O53" s="43"/>
      <c r="P53" s="3"/>
    </row>
    <row r="54" spans="1:16" ht="13.5">
      <c r="A54" s="77" t="s">
        <v>28</v>
      </c>
      <c r="B54" s="77"/>
      <c r="C54" s="77"/>
      <c r="D54" s="77"/>
      <c r="E54" s="77"/>
      <c r="F54" s="77"/>
      <c r="G54" s="6"/>
      <c r="H54" s="6"/>
      <c r="I54" s="6"/>
      <c r="J54" s="77" t="s">
        <v>22</v>
      </c>
      <c r="K54" s="80"/>
      <c r="L54" s="80"/>
      <c r="M54" s="80"/>
      <c r="N54" s="80"/>
      <c r="O54" s="80"/>
      <c r="P54" s="3"/>
    </row>
    <row r="55" spans="1:16" ht="18.75" customHeight="1">
      <c r="A55" s="78"/>
      <c r="B55" s="78"/>
      <c r="C55" s="78"/>
      <c r="D55" s="78"/>
      <c r="E55" s="78"/>
      <c r="F55" s="78"/>
      <c r="G55" s="6"/>
      <c r="H55" s="6"/>
      <c r="I55" s="6"/>
      <c r="J55" s="81"/>
      <c r="K55" s="43"/>
      <c r="L55" s="43"/>
      <c r="M55" s="43"/>
      <c r="N55" s="43"/>
      <c r="O55" s="43"/>
      <c r="P55" s="3"/>
    </row>
    <row r="56" spans="1:15" ht="13.5">
      <c r="A56" s="77" t="s">
        <v>27</v>
      </c>
      <c r="B56" s="77"/>
      <c r="C56" s="77"/>
      <c r="D56" s="77"/>
      <c r="E56" s="77"/>
      <c r="F56" s="77"/>
      <c r="G56" s="6"/>
      <c r="H56" s="6"/>
      <c r="I56" s="6"/>
      <c r="J56" s="77" t="s">
        <v>23</v>
      </c>
      <c r="K56" s="82"/>
      <c r="L56" s="82"/>
      <c r="M56" s="82"/>
      <c r="N56" s="82"/>
      <c r="O56" s="82"/>
    </row>
    <row r="57" spans="1:15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sheetProtection password="8AB1" sheet="1" scenarios="1" selectLockedCells="1"/>
  <mergeCells count="52">
    <mergeCell ref="A56:F56"/>
    <mergeCell ref="A55:F55"/>
    <mergeCell ref="J53:O53"/>
    <mergeCell ref="J54:O54"/>
    <mergeCell ref="J55:O55"/>
    <mergeCell ref="J56:O56"/>
    <mergeCell ref="A54:F54"/>
    <mergeCell ref="A6:B6"/>
    <mergeCell ref="C6:E6"/>
    <mergeCell ref="F6:G6"/>
    <mergeCell ref="H6:J6"/>
    <mergeCell ref="L8:O8"/>
    <mergeCell ref="A10:E10"/>
    <mergeCell ref="F10:J10"/>
    <mergeCell ref="A8:B8"/>
    <mergeCell ref="C8:F8"/>
    <mergeCell ref="A11:A12"/>
    <mergeCell ref="C11:D11"/>
    <mergeCell ref="F11:F12"/>
    <mergeCell ref="H11:I11"/>
    <mergeCell ref="B49:C49"/>
    <mergeCell ref="D49:F49"/>
    <mergeCell ref="B48:C48"/>
    <mergeCell ref="D46:F47"/>
    <mergeCell ref="D48:F48"/>
    <mergeCell ref="N51:O51"/>
    <mergeCell ref="B50:C50"/>
    <mergeCell ref="D50:F50"/>
    <mergeCell ref="G50:I50"/>
    <mergeCell ref="B51:C51"/>
    <mergeCell ref="D51:F51"/>
    <mergeCell ref="G51:I51"/>
    <mergeCell ref="J51:M51"/>
    <mergeCell ref="N49:O49"/>
    <mergeCell ref="J49:M49"/>
    <mergeCell ref="M6:N6"/>
    <mergeCell ref="N48:O48"/>
    <mergeCell ref="K44:N44"/>
    <mergeCell ref="K10:O10"/>
    <mergeCell ref="K11:K12"/>
    <mergeCell ref="M11:N11"/>
    <mergeCell ref="H8:J8"/>
    <mergeCell ref="D3:J3"/>
    <mergeCell ref="L3:M3"/>
    <mergeCell ref="J48:M48"/>
    <mergeCell ref="G49:I49"/>
    <mergeCell ref="J46:O47"/>
    <mergeCell ref="G46:I47"/>
    <mergeCell ref="G48:I48"/>
    <mergeCell ref="A44:D44"/>
    <mergeCell ref="F44:I44"/>
    <mergeCell ref="B46:C47"/>
  </mergeCells>
  <conditionalFormatting sqref="J13:J43 O13:O43 E13:E43">
    <cfRule type="expression" priority="1" dxfId="5" stopIfTrue="1">
      <formula>NOT(WEEKDAY(A13,2)&lt;6)</formula>
    </cfRule>
  </conditionalFormatting>
  <conditionalFormatting sqref="G13:G43 B13:B43 L13:L43">
    <cfRule type="expression" priority="2" dxfId="7" stopIfTrue="1">
      <formula>ISTEXT(A13)</formula>
    </cfRule>
    <cfRule type="expression" priority="3" dxfId="5" stopIfTrue="1">
      <formula>NOT(WEEKDAY(A13,2)&lt;6)</formula>
    </cfRule>
  </conditionalFormatting>
  <conditionalFormatting sqref="H13:H43 M13:M43 C13:C43">
    <cfRule type="expression" priority="4" dxfId="7" stopIfTrue="1">
      <formula>ISTEXT(A13)</formula>
    </cfRule>
    <cfRule type="expression" priority="5" dxfId="5" stopIfTrue="1">
      <formula>NOT(WEEKDAY(A13,2)&lt;6)</formula>
    </cfRule>
  </conditionalFormatting>
  <conditionalFormatting sqref="I13:I43 N13:N43 D13:D43">
    <cfRule type="expression" priority="6" dxfId="7" stopIfTrue="1">
      <formula>ISTEXT(A13)</formula>
    </cfRule>
    <cfRule type="expression" priority="7" dxfId="5" stopIfTrue="1">
      <formula>NOT(WEEKDAY(A13,2)&lt;6)</formula>
    </cfRule>
  </conditionalFormatting>
  <conditionalFormatting sqref="A13:A43 F13:F43 K13:K43">
    <cfRule type="expression" priority="8" dxfId="5" stopIfTrue="1">
      <formula>NOT(WEEKDAY(A13,2)&lt;6)</formula>
    </cfRule>
  </conditionalFormatting>
  <conditionalFormatting sqref="K3">
    <cfRule type="cellIs" priority="9" dxfId="0" operator="notBetween" stopIfTrue="1">
      <formula>1</formula>
      <formula>4</formula>
    </cfRule>
  </conditionalFormatting>
  <conditionalFormatting sqref="N3">
    <cfRule type="cellIs" priority="10" dxfId="0" operator="lessThan" stopIfTrue="1">
      <formula>2009</formula>
    </cfRule>
  </conditionalFormatting>
  <conditionalFormatting sqref="N49:O49">
    <cfRule type="cellIs" priority="11" dxfId="1" operator="equal" stopIfTrue="1">
      <formula>1</formula>
    </cfRule>
    <cfRule type="cellIs" priority="12" dxfId="1" operator="equal" stopIfTrue="1">
      <formula>2.6</formula>
    </cfRule>
    <cfRule type="cellIs" priority="13" dxfId="0" operator="notEqual" stopIfTrue="1">
      <formula>3.75</formula>
    </cfRule>
  </conditionalFormatting>
  <printOptions/>
  <pageMargins left="0.55" right="0.14" top="0.35" bottom="0.39" header="0.12" footer="0.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31" customWidth="1"/>
    <col min="2" max="2" width="8.421875" style="31" customWidth="1"/>
    <col min="3" max="3" width="69.140625" style="33" customWidth="1"/>
  </cols>
  <sheetData>
    <row r="1" spans="1:3" ht="12.75">
      <c r="A1" s="30" t="s">
        <v>7</v>
      </c>
      <c r="B1" s="30" t="s">
        <v>30</v>
      </c>
      <c r="C1" s="32" t="s">
        <v>29</v>
      </c>
    </row>
    <row r="2" spans="1:3" ht="12.75">
      <c r="A2" s="34">
        <v>39925</v>
      </c>
      <c r="B2" s="35" t="s">
        <v>31</v>
      </c>
      <c r="C2" s="36" t="s">
        <v>32</v>
      </c>
    </row>
    <row r="3" spans="1:3" ht="12.75">
      <c r="A3" s="34"/>
      <c r="B3" s="35"/>
      <c r="C3" s="36"/>
    </row>
    <row r="4" spans="1:3" ht="25.5">
      <c r="A4" s="34">
        <v>40003</v>
      </c>
      <c r="B4" s="35" t="s">
        <v>33</v>
      </c>
      <c r="C4" s="37" t="s">
        <v>35</v>
      </c>
    </row>
    <row r="5" spans="1:3" ht="12.75">
      <c r="A5" s="34"/>
      <c r="B5" s="35"/>
      <c r="C5" s="37" t="s">
        <v>45</v>
      </c>
    </row>
    <row r="6" spans="1:3" ht="25.5">
      <c r="A6" s="34"/>
      <c r="B6" s="35"/>
      <c r="C6" s="37" t="s">
        <v>34</v>
      </c>
    </row>
    <row r="7" spans="1:3" ht="12.75">
      <c r="A7" s="34"/>
      <c r="B7" s="35"/>
      <c r="C7" s="37"/>
    </row>
    <row r="8" spans="1:3" ht="12.75">
      <c r="A8" s="34">
        <v>40094</v>
      </c>
      <c r="B8" s="35" t="s">
        <v>37</v>
      </c>
      <c r="C8" s="37" t="s">
        <v>38</v>
      </c>
    </row>
    <row r="9" spans="1:3" ht="12.75">
      <c r="A9" s="34"/>
      <c r="B9" s="35"/>
      <c r="C9" s="37" t="s">
        <v>39</v>
      </c>
    </row>
    <row r="10" spans="1:3" ht="12.75">
      <c r="A10" s="34"/>
      <c r="B10" s="35"/>
      <c r="C10" s="37" t="s">
        <v>40</v>
      </c>
    </row>
    <row r="11" spans="1:3" ht="12.75">
      <c r="A11" s="34"/>
      <c r="B11" s="35"/>
      <c r="C11" s="36"/>
    </row>
    <row r="12" spans="1:3" ht="25.5">
      <c r="A12" s="34">
        <v>40129</v>
      </c>
      <c r="B12" s="35" t="s">
        <v>41</v>
      </c>
      <c r="C12" s="37" t="s">
        <v>42</v>
      </c>
    </row>
    <row r="13" spans="1:3" ht="12.75">
      <c r="A13" s="34"/>
      <c r="B13" s="35"/>
      <c r="C13" s="37" t="s">
        <v>43</v>
      </c>
    </row>
    <row r="14" spans="1:3" ht="12.75">
      <c r="A14" s="34"/>
      <c r="B14" s="35"/>
      <c r="C14" s="37" t="s">
        <v>44</v>
      </c>
    </row>
    <row r="15" spans="1:3" ht="12.75">
      <c r="A15" s="34"/>
      <c r="B15" s="35"/>
      <c r="C15" s="36"/>
    </row>
    <row r="16" spans="1:3" ht="12.75">
      <c r="A16" s="34">
        <v>41738</v>
      </c>
      <c r="B16" s="39" t="s">
        <v>51</v>
      </c>
      <c r="C16" s="40" t="s">
        <v>53</v>
      </c>
    </row>
    <row r="17" spans="1:3" ht="12.75">
      <c r="A17" s="34"/>
      <c r="B17" s="35"/>
      <c r="C17" s="36"/>
    </row>
    <row r="18" spans="1:3" ht="12.75">
      <c r="A18" s="34"/>
      <c r="B18" s="35"/>
      <c r="C18" s="36"/>
    </row>
    <row r="19" spans="1:3" ht="12.75">
      <c r="A19" s="34"/>
      <c r="B19" s="35"/>
      <c r="C19" s="36"/>
    </row>
    <row r="20" spans="1:3" ht="12.75">
      <c r="A20" s="34"/>
      <c r="B20" s="35"/>
      <c r="C20" s="36"/>
    </row>
    <row r="21" spans="1:3" ht="12.75">
      <c r="A21" s="34"/>
      <c r="B21" s="35"/>
      <c r="C21" s="36"/>
    </row>
    <row r="22" spans="1:3" ht="12.75">
      <c r="A22" s="34"/>
      <c r="B22" s="35"/>
      <c r="C22" s="36"/>
    </row>
    <row r="23" spans="1:3" ht="12.75">
      <c r="A23" s="34"/>
      <c r="B23" s="35"/>
      <c r="C23" s="36"/>
    </row>
    <row r="24" spans="1:3" ht="12.75">
      <c r="A24" s="34"/>
      <c r="B24" s="35"/>
      <c r="C24" s="36"/>
    </row>
    <row r="25" spans="1:3" ht="12.75">
      <c r="A25" s="34"/>
      <c r="B25" s="35"/>
      <c r="C25" s="36"/>
    </row>
    <row r="26" spans="1:3" ht="12.75">
      <c r="A26" s="34"/>
      <c r="B26" s="35"/>
      <c r="C26" s="36"/>
    </row>
    <row r="27" spans="1:3" ht="12.75">
      <c r="A27" s="34"/>
      <c r="B27" s="35"/>
      <c r="C27" s="3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Dieter und Gabi</cp:lastModifiedBy>
  <cp:lastPrinted>2009-07-09T14:41:30Z</cp:lastPrinted>
  <dcterms:created xsi:type="dcterms:W3CDTF">2009-04-14T19:02:43Z</dcterms:created>
  <dcterms:modified xsi:type="dcterms:W3CDTF">2014-04-09T08:37:09Z</dcterms:modified>
  <cp:category/>
  <cp:version/>
  <cp:contentType/>
  <cp:contentStatus/>
</cp:coreProperties>
</file>